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8800" windowHeight="12132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  <definedName name="_xlnm.Print_Area" localSheetId="2">CA!$A$1:$H$54</definedName>
    <definedName name="_xlnm.Print_Area" localSheetId="3">CFG!$A$1:$H$47</definedName>
    <definedName name="_xlnm.Print_Area" localSheetId="1">CTG!$A$1:$H$24</definedName>
  </definedNames>
  <calcPr calcId="152511"/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2" i="6"/>
  <c r="H41" i="6"/>
  <c r="H40" i="6"/>
  <c r="H39" i="6"/>
  <c r="H38" i="6"/>
  <c r="H36" i="6"/>
  <c r="H35" i="6"/>
  <c r="H34" i="6"/>
  <c r="H25" i="6"/>
  <c r="H21" i="6"/>
  <c r="H16" i="6"/>
  <c r="H12" i="6"/>
  <c r="H11" i="6"/>
  <c r="H9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43" i="6" l="1"/>
  <c r="H43" i="6" s="1"/>
  <c r="E33" i="6"/>
  <c r="H33" i="6" s="1"/>
  <c r="E23" i="6"/>
  <c r="H23" i="6" s="1"/>
  <c r="G77" i="6"/>
  <c r="F77" i="6"/>
  <c r="E13" i="6"/>
  <c r="H13" i="6" s="1"/>
  <c r="D77" i="6"/>
  <c r="C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<sst xmlns="http://schemas.openxmlformats.org/spreadsheetml/2006/main" count="227" uniqueCount="151">
  <si>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</si>
  <si>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</si>
  <si>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</si>
  <si>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</si>
  <si>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</si>
  <si>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</si>
  <si>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</si>
  <si>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</si>
  <si>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</si>
  <si>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</si>
  <si>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</si>
  <si>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</si>
  <si>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</si>
  <si>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</si>
  <si>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</si>
  <si>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</si>
  <si>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</si>
  <si>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</si>
  <si>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</si>
  <si>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</si>
  <si>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</si>
  <si>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</si>
  <si>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</si>
  <si>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</si>
  <si>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</si>
  <si>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</si>
  <si>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</si>
  <si>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</si>
  <si>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</si>
  <si>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</si>
  <si>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</si>
  <si>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</si>
  <si>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</si>
  <si>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</si>
  <si>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</si>
  <si>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</si>
  <si>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</si>
  <si>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</si>
  <si>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</si>
  <si>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</si>
  <si>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</si>
  <si>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</si>
  <si>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</si>
  <si>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</si>
  <si>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</si>
  <si>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</si>
  <si>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</si>
  <si>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</si>
  <si>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</si>
  <si>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</si>
  <si>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</si>
  <si>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</si>
  <si>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</si>
  <si>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</si>
  <si>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</si>
  <si>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</si>
  <si>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</si>
  <si>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</si>
  <si>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</si>
  <si>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</si>
  <si>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</si>
  <si>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</si>
  <si>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</si>
  <si>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</si>
  <si>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</si>
  <si>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</si>
  <si>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</si>
  <si>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</si>
  <si>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</si>
  <si>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</si>
  <si>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</si>
  <si>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</si>
  <si>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</si>
  <si>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</si>
  <si>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</si>
  <si>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</si>
  <si>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</si>
  <si>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</si>
  <si>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</si>
  <si>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</si>
  <si>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</si>
  <si>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</si>
  <si>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</si>
  <si>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</si>
  <si>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</si>
  <si>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</si>
  <si>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</si>
  <si>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</si>
  <si>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</si>
  <si>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</si>
  <si>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</si>
  <si>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</si>
  <si>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</si>
  <si>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</si>
  <si>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</si>
  <si>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</si>
  <si>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</si>
  <si>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</si>
  <si>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</si>
  <si>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</si>
  <si>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</si>
  <si>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</si>
  <si>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</si>
  <si>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</si>
  <si>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</si>
  <si>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</si>
  <si>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</si>
  <si>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</si>
  <si>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</si>
  <si>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</si>
  <si>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</si>
  <si>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</si>
  <si>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</si>
  <si>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</si>
  <si>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</si>
  <si>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</si>
  <si>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</si>
  <si>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</si>
  <si>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</si>
  <si>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</si>
  <si>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</si>
  <si>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</si>
  <si>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</si>
  <si>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</si>
  <si>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</si>
  <si>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</si>
  <si>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</si>
  <si>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</si>
  <si>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</si>
  <si>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</si>
  <si>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</si>
  <si>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</si>
  <si>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</si>
  <si>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</si>
  <si>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</si>
  <si>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Sistema para el Desarrollo Integral de la Familia del Municipio de Acámbaro, Guanajuato
Estado Analítico del Ejercicio del Presupuesto de Egresos
Clasificación por Objeto del Gasto (Capítulo y Concepto)
Del 1 de Enero al 31 de Diciembre de 2022</t>
  </si>
  <si>
    <t>Sistema para el Desarrollo Integral de la Familia del Municipio de Acámbaro, Guanajuato
Estado Analítico del Ejercicio del Presupuesto de Egresos
Clasificación Económica (por Tipo de Gasto)
Del 1 de Enero al 31 de Diciembre de 2022</t>
  </si>
  <si>
    <t>31120-0101 DIRECCIÓN ADMINISTRATIVA</t>
  </si>
  <si>
    <t>Sistema para el Desarrollo Integral de la Familia del Municipio de Acámbaro, Guanajuato
Estado Analítico del Ejercicio del Presupuesto de Egresos
Clasificación Administrativa
Del 1 de Enero al 31 de Diciembre de 2022</t>
  </si>
  <si>
    <t>Sistema para el Desarrollo Integral de la Familia del Municipio de Acámbaro, Guanajuato
Estado Analítico del Ejercicio del Presupuesto de Egresos
Clasificación Administrativa (Poderes)
Del 1 de Enero al 31 de Diciembre de 2022</t>
  </si>
  <si>
    <t>Sistema para el Desarrollo Integral de la Familia del Municipio de Acámbaro, Guanajuato
Estado Analítico del Ejercicio del Presupuesto de Egresos
Clasificación Administrativa (Sector Paraestatal)
Del 1 de Enero al 31 de Diciembre de 2022</t>
  </si>
  <si>
    <t>Sistema para el Desarrollo Integral de la Familia del Municipio de Acámbaro, Guanajuato
Estado Analítico del Ejercicio del Presupuesto de Egresos
Clasificación Funcional (Finalidad y Función)
Del 1 de Enero al 31 de Diciembre de 2022</t>
  </si>
  <si>
    <t>______________________________________________</t>
  </si>
  <si>
    <t>_______________________________________________</t>
  </si>
  <si>
    <t>Mtra. Yazmin Romero Corral</t>
  </si>
  <si>
    <t>Directora del Sistema Municipal DIF</t>
  </si>
  <si>
    <t>C.P. Blanca Aurelia Ortega Garcia</t>
  </si>
  <si>
    <t>Subdirectora de Administración y Finanzas</t>
  </si>
  <si>
    <t>______________________________________________________</t>
  </si>
  <si>
    <t>_____________________________________________________</t>
  </si>
  <si>
    <t>C.P. Blanca Aurelia Ortega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</si>
</sst>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topLeftCell="A52" workbookViewId="0">
      <selection activeCell="B85" sqref="B85:G88"/>
    </sheetView>
  </sheetViews>
  <sheetFormatPr baseColWidth="10" defaultColWidth="12" defaultRowHeight="10.199999999999999" x14ac:dyDescent="0.2"/>
  <cols>
    <col min="1" max="1" width="1.4257812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44" t="s">
        <v>135</v>
      </c>
      <c r="B1" s="45"/>
      <c r="C1" s="45"/>
      <c r="D1" s="45"/>
      <c r="E1" s="45"/>
      <c r="F1" s="45"/>
      <c r="G1" s="45"/>
      <c r="H1" s="46"/>
    </row>
    <row r="2" spans="1:8" x14ac:dyDescent="0.2">
      <c r="A2" s="49" t="s">
        <v>57</v>
      </c>
      <c r="B2" s="50"/>
      <c r="C2" s="44" t="s">
        <v>63</v>
      </c>
      <c r="D2" s="45"/>
      <c r="E2" s="45"/>
      <c r="F2" s="45"/>
      <c r="G2" s="46"/>
      <c r="H2" s="47" t="s">
        <v>62</v>
      </c>
    </row>
    <row r="3" spans="1:8" ht="24.9" customHeight="1" x14ac:dyDescent="0.2">
      <c r="A3" s="51"/>
      <c r="B3" s="52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8"/>
    </row>
    <row r="4" spans="1:8" x14ac:dyDescent="0.2">
      <c r="A4" s="53"/>
      <c r="B4" s="54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9" t="s">
        <v>64</v>
      </c>
      <c r="B5" s="6"/>
      <c r="C5" s="34">
        <f>SUM(C6:C12)</f>
        <v>9084021.7799999993</v>
      </c>
      <c r="D5" s="34">
        <f>SUM(D6:D12)</f>
        <v>681344.98</v>
      </c>
      <c r="E5" s="34">
        <f>C5+D5</f>
        <v>9765366.7599999998</v>
      </c>
      <c r="F5" s="34">
        <f>SUM(F6:F12)</f>
        <v>9395628.75</v>
      </c>
      <c r="G5" s="34">
        <f>SUM(G6:G12)</f>
        <v>9395628.75</v>
      </c>
      <c r="H5" s="34">
        <f>E5-F5</f>
        <v>369738.00999999978</v>
      </c>
    </row>
    <row r="6" spans="1:8" x14ac:dyDescent="0.2">
      <c r="A6" s="28">
        <v>1100</v>
      </c>
      <c r="B6" s="10" t="s">
        <v>73</v>
      </c>
      <c r="C6" s="12">
        <v>7163727.5999999996</v>
      </c>
      <c r="D6" s="12">
        <v>0</v>
      </c>
      <c r="E6" s="12">
        <f t="shared" ref="E6:E69" si="0">C6+D6</f>
        <v>7163727.5999999996</v>
      </c>
      <c r="F6" s="12">
        <v>6893354.04</v>
      </c>
      <c r="G6" s="12">
        <v>6893354.04</v>
      </c>
      <c r="H6" s="12">
        <f t="shared" ref="H6:H69" si="1">E6-F6</f>
        <v>270373.55999999959</v>
      </c>
    </row>
    <row r="7" spans="1:8" x14ac:dyDescent="0.2">
      <c r="A7" s="28">
        <v>1200</v>
      </c>
      <c r="B7" s="10" t="s">
        <v>74</v>
      </c>
      <c r="C7" s="12">
        <v>50600</v>
      </c>
      <c r="D7" s="12">
        <v>0</v>
      </c>
      <c r="E7" s="12">
        <f t="shared" si="0"/>
        <v>50600</v>
      </c>
      <c r="F7" s="12">
        <v>0</v>
      </c>
      <c r="G7" s="12">
        <v>0</v>
      </c>
      <c r="H7" s="12">
        <f t="shared" si="1"/>
        <v>50600</v>
      </c>
    </row>
    <row r="8" spans="1:8" x14ac:dyDescent="0.2">
      <c r="A8" s="28">
        <v>1300</v>
      </c>
      <c r="B8" s="10" t="s">
        <v>75</v>
      </c>
      <c r="C8" s="12">
        <v>1666021.73</v>
      </c>
      <c r="D8" s="12">
        <v>241853.14</v>
      </c>
      <c r="E8" s="12">
        <f t="shared" si="0"/>
        <v>1907874.87</v>
      </c>
      <c r="F8" s="12">
        <v>1862782.87</v>
      </c>
      <c r="G8" s="12">
        <v>1862782.87</v>
      </c>
      <c r="H8" s="12">
        <f t="shared" si="1"/>
        <v>45092</v>
      </c>
    </row>
    <row r="9" spans="1:8" x14ac:dyDescent="0.2">
      <c r="A9" s="28">
        <v>1400</v>
      </c>
      <c r="B9" s="10" t="s">
        <v>34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28">
        <v>1500</v>
      </c>
      <c r="B10" s="10" t="s">
        <v>76</v>
      </c>
      <c r="C10" s="12">
        <v>200000</v>
      </c>
      <c r="D10" s="12">
        <v>439491.84000000003</v>
      </c>
      <c r="E10" s="12">
        <f t="shared" si="0"/>
        <v>639491.84000000008</v>
      </c>
      <c r="F10" s="12">
        <v>639491.83999999997</v>
      </c>
      <c r="G10" s="12">
        <v>639491.83999999997</v>
      </c>
      <c r="H10" s="12">
        <f t="shared" si="1"/>
        <v>0</v>
      </c>
    </row>
    <row r="11" spans="1:8" x14ac:dyDescent="0.2">
      <c r="A11" s="28">
        <v>1600</v>
      </c>
      <c r="B11" s="10" t="s">
        <v>35</v>
      </c>
      <c r="C11" s="12">
        <v>3672.45</v>
      </c>
      <c r="D11" s="12">
        <v>0</v>
      </c>
      <c r="E11" s="12">
        <f t="shared" si="0"/>
        <v>3672.45</v>
      </c>
      <c r="F11" s="12">
        <v>0</v>
      </c>
      <c r="G11" s="12">
        <v>0</v>
      </c>
      <c r="H11" s="12">
        <f t="shared" si="1"/>
        <v>3672.45</v>
      </c>
    </row>
    <row r="12" spans="1:8" x14ac:dyDescent="0.2">
      <c r="A12" s="28">
        <v>1700</v>
      </c>
      <c r="B12" s="10" t="s">
        <v>77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65</v>
      </c>
      <c r="B13" s="6"/>
      <c r="C13" s="35">
        <f>SUM(C14:C22)</f>
        <v>1276759.8999999999</v>
      </c>
      <c r="D13" s="35">
        <f>SUM(D14:D22)</f>
        <v>-77753.280000000028</v>
      </c>
      <c r="E13" s="35">
        <f t="shared" si="0"/>
        <v>1199006.6199999999</v>
      </c>
      <c r="F13" s="35">
        <f>SUM(F14:F22)</f>
        <v>1086786.48</v>
      </c>
      <c r="G13" s="35">
        <f>SUM(G14:G22)</f>
        <v>1086884.6200000001</v>
      </c>
      <c r="H13" s="35">
        <f t="shared" si="1"/>
        <v>112220.1399999999</v>
      </c>
    </row>
    <row r="14" spans="1:8" x14ac:dyDescent="0.2">
      <c r="A14" s="28">
        <v>2100</v>
      </c>
      <c r="B14" s="10" t="s">
        <v>78</v>
      </c>
      <c r="C14" s="12">
        <v>323300</v>
      </c>
      <c r="D14" s="12">
        <v>131657.10999999999</v>
      </c>
      <c r="E14" s="12">
        <f t="shared" si="0"/>
        <v>454957.11</v>
      </c>
      <c r="F14" s="12">
        <v>415724.18</v>
      </c>
      <c r="G14" s="12">
        <v>415822.32</v>
      </c>
      <c r="H14" s="12">
        <f t="shared" si="1"/>
        <v>39232.929999999993</v>
      </c>
    </row>
    <row r="15" spans="1:8" x14ac:dyDescent="0.2">
      <c r="A15" s="28">
        <v>2200</v>
      </c>
      <c r="B15" s="10" t="s">
        <v>79</v>
      </c>
      <c r="C15" s="12">
        <v>47798.9</v>
      </c>
      <c r="D15" s="12">
        <v>75290</v>
      </c>
      <c r="E15" s="12">
        <f t="shared" si="0"/>
        <v>123088.9</v>
      </c>
      <c r="F15" s="12">
        <v>116152.3</v>
      </c>
      <c r="G15" s="12">
        <v>116152.3</v>
      </c>
      <c r="H15" s="12">
        <f t="shared" si="1"/>
        <v>6936.5999999999913</v>
      </c>
    </row>
    <row r="16" spans="1:8" x14ac:dyDescent="0.2">
      <c r="A16" s="28">
        <v>2300</v>
      </c>
      <c r="B16" s="10" t="s">
        <v>80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81</v>
      </c>
      <c r="C17" s="12">
        <v>6000</v>
      </c>
      <c r="D17" s="12">
        <v>0</v>
      </c>
      <c r="E17" s="12">
        <f t="shared" si="0"/>
        <v>6000</v>
      </c>
      <c r="F17" s="12">
        <v>3056.02</v>
      </c>
      <c r="G17" s="12">
        <v>3056.02</v>
      </c>
      <c r="H17" s="12">
        <f t="shared" si="1"/>
        <v>2943.98</v>
      </c>
    </row>
    <row r="18" spans="1:8" x14ac:dyDescent="0.2">
      <c r="A18" s="28">
        <v>2500</v>
      </c>
      <c r="B18" s="10" t="s">
        <v>82</v>
      </c>
      <c r="C18" s="12">
        <v>73000</v>
      </c>
      <c r="D18" s="12">
        <v>-13417.39</v>
      </c>
      <c r="E18" s="12">
        <f t="shared" si="0"/>
        <v>59582.61</v>
      </c>
      <c r="F18" s="12">
        <v>55362.05</v>
      </c>
      <c r="G18" s="12">
        <v>55362.05</v>
      </c>
      <c r="H18" s="12">
        <f t="shared" si="1"/>
        <v>4220.5599999999977</v>
      </c>
    </row>
    <row r="19" spans="1:8" x14ac:dyDescent="0.2">
      <c r="A19" s="28">
        <v>2600</v>
      </c>
      <c r="B19" s="10" t="s">
        <v>83</v>
      </c>
      <c r="C19" s="12">
        <v>597985</v>
      </c>
      <c r="D19" s="12">
        <v>-246133</v>
      </c>
      <c r="E19" s="12">
        <f t="shared" si="0"/>
        <v>351852</v>
      </c>
      <c r="F19" s="12">
        <v>333829.28000000003</v>
      </c>
      <c r="G19" s="12">
        <v>333829.28000000003</v>
      </c>
      <c r="H19" s="12">
        <f t="shared" si="1"/>
        <v>18022.719999999972</v>
      </c>
    </row>
    <row r="20" spans="1:8" x14ac:dyDescent="0.2">
      <c r="A20" s="28">
        <v>2700</v>
      </c>
      <c r="B20" s="10" t="s">
        <v>84</v>
      </c>
      <c r="C20" s="12">
        <v>85000</v>
      </c>
      <c r="D20" s="12">
        <v>0</v>
      </c>
      <c r="E20" s="12">
        <f t="shared" si="0"/>
        <v>85000</v>
      </c>
      <c r="F20" s="12">
        <v>82012</v>
      </c>
      <c r="G20" s="12">
        <v>82012</v>
      </c>
      <c r="H20" s="12">
        <f t="shared" si="1"/>
        <v>2988</v>
      </c>
    </row>
    <row r="21" spans="1:8" x14ac:dyDescent="0.2">
      <c r="A21" s="28">
        <v>2800</v>
      </c>
      <c r="B21" s="10" t="s">
        <v>85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86</v>
      </c>
      <c r="C22" s="12">
        <v>143676</v>
      </c>
      <c r="D22" s="12">
        <v>-25150</v>
      </c>
      <c r="E22" s="12">
        <f t="shared" si="0"/>
        <v>118526</v>
      </c>
      <c r="F22" s="12">
        <v>80650.649999999994</v>
      </c>
      <c r="G22" s="12">
        <v>80650.649999999994</v>
      </c>
      <c r="H22" s="12">
        <f t="shared" si="1"/>
        <v>37875.350000000006</v>
      </c>
    </row>
    <row r="23" spans="1:8" x14ac:dyDescent="0.2">
      <c r="A23" s="29" t="s">
        <v>66</v>
      </c>
      <c r="B23" s="6"/>
      <c r="C23" s="35">
        <f>SUM(C24:C32)</f>
        <v>1158813.27</v>
      </c>
      <c r="D23" s="35">
        <f>SUM(D24:D32)</f>
        <v>1474764.27</v>
      </c>
      <c r="E23" s="35">
        <f t="shared" si="0"/>
        <v>2633577.54</v>
      </c>
      <c r="F23" s="35">
        <f>SUM(F24:F32)</f>
        <v>1725564.3900000001</v>
      </c>
      <c r="G23" s="35">
        <f>SUM(G24:G32)</f>
        <v>1725466.2500000002</v>
      </c>
      <c r="H23" s="35">
        <f t="shared" si="1"/>
        <v>908013.14999999991</v>
      </c>
    </row>
    <row r="24" spans="1:8" x14ac:dyDescent="0.2">
      <c r="A24" s="28">
        <v>3100</v>
      </c>
      <c r="B24" s="10" t="s">
        <v>87</v>
      </c>
      <c r="C24" s="12">
        <v>249066</v>
      </c>
      <c r="D24" s="12">
        <v>-12500</v>
      </c>
      <c r="E24" s="12">
        <f t="shared" si="0"/>
        <v>236566</v>
      </c>
      <c r="F24" s="12">
        <v>206716.2</v>
      </c>
      <c r="G24" s="12">
        <v>207828.2</v>
      </c>
      <c r="H24" s="12">
        <f t="shared" si="1"/>
        <v>29849.799999999988</v>
      </c>
    </row>
    <row r="25" spans="1:8" x14ac:dyDescent="0.2">
      <c r="A25" s="28">
        <v>3200</v>
      </c>
      <c r="B25" s="10" t="s">
        <v>88</v>
      </c>
      <c r="C25" s="12">
        <v>30000</v>
      </c>
      <c r="D25" s="12">
        <v>0</v>
      </c>
      <c r="E25" s="12">
        <f t="shared" si="0"/>
        <v>30000</v>
      </c>
      <c r="F25" s="12">
        <v>25520</v>
      </c>
      <c r="G25" s="12">
        <v>25520</v>
      </c>
      <c r="H25" s="12">
        <f t="shared" si="1"/>
        <v>4480</v>
      </c>
    </row>
    <row r="26" spans="1:8" x14ac:dyDescent="0.2">
      <c r="A26" s="28">
        <v>3300</v>
      </c>
      <c r="B26" s="10" t="s">
        <v>89</v>
      </c>
      <c r="C26" s="12">
        <v>5000</v>
      </c>
      <c r="D26" s="12">
        <v>67</v>
      </c>
      <c r="E26" s="12">
        <f t="shared" si="0"/>
        <v>5067</v>
      </c>
      <c r="F26" s="12">
        <v>5067</v>
      </c>
      <c r="G26" s="12">
        <v>5067</v>
      </c>
      <c r="H26" s="12">
        <f t="shared" si="1"/>
        <v>0</v>
      </c>
    </row>
    <row r="27" spans="1:8" x14ac:dyDescent="0.2">
      <c r="A27" s="28">
        <v>3400</v>
      </c>
      <c r="B27" s="10" t="s">
        <v>90</v>
      </c>
      <c r="C27" s="12">
        <v>185659</v>
      </c>
      <c r="D27" s="12">
        <v>8336.36</v>
      </c>
      <c r="E27" s="12">
        <f t="shared" si="0"/>
        <v>193995.36</v>
      </c>
      <c r="F27" s="12">
        <v>176459.18</v>
      </c>
      <c r="G27" s="12">
        <v>176459.18</v>
      </c>
      <c r="H27" s="12">
        <f t="shared" si="1"/>
        <v>17536.179999999993</v>
      </c>
    </row>
    <row r="28" spans="1:8" x14ac:dyDescent="0.2">
      <c r="A28" s="28">
        <v>3500</v>
      </c>
      <c r="B28" s="10" t="s">
        <v>91</v>
      </c>
      <c r="C28" s="12">
        <v>276511.21999999997</v>
      </c>
      <c r="D28" s="12">
        <v>1370935.38</v>
      </c>
      <c r="E28" s="12">
        <f t="shared" si="0"/>
        <v>1647446.5999999999</v>
      </c>
      <c r="F28" s="12">
        <v>907158.51</v>
      </c>
      <c r="G28" s="12">
        <v>904858.51</v>
      </c>
      <c r="H28" s="12">
        <f t="shared" si="1"/>
        <v>740288.08999999985</v>
      </c>
    </row>
    <row r="29" spans="1:8" x14ac:dyDescent="0.2">
      <c r="A29" s="28">
        <v>3600</v>
      </c>
      <c r="B29" s="10" t="s">
        <v>92</v>
      </c>
      <c r="C29" s="12">
        <v>14214.63</v>
      </c>
      <c r="D29" s="12">
        <v>75977.91</v>
      </c>
      <c r="E29" s="12">
        <f t="shared" si="0"/>
        <v>90192.540000000008</v>
      </c>
      <c r="F29" s="12">
        <v>80878.929999999993</v>
      </c>
      <c r="G29" s="12">
        <v>80878.929999999993</v>
      </c>
      <c r="H29" s="12">
        <f t="shared" si="1"/>
        <v>9313.6100000000151</v>
      </c>
    </row>
    <row r="30" spans="1:8" x14ac:dyDescent="0.2">
      <c r="A30" s="28">
        <v>3700</v>
      </c>
      <c r="B30" s="10" t="s">
        <v>93</v>
      </c>
      <c r="C30" s="12">
        <v>11122</v>
      </c>
      <c r="D30" s="12">
        <v>2365.62</v>
      </c>
      <c r="E30" s="12">
        <f t="shared" si="0"/>
        <v>13487.619999999999</v>
      </c>
      <c r="F30" s="12">
        <v>6721.85</v>
      </c>
      <c r="G30" s="12">
        <v>6721.85</v>
      </c>
      <c r="H30" s="12">
        <f t="shared" si="1"/>
        <v>6765.7699999999986</v>
      </c>
    </row>
    <row r="31" spans="1:8" x14ac:dyDescent="0.2">
      <c r="A31" s="28">
        <v>3800</v>
      </c>
      <c r="B31" s="10" t="s">
        <v>94</v>
      </c>
      <c r="C31" s="12">
        <v>143667.34</v>
      </c>
      <c r="D31" s="12">
        <v>29582</v>
      </c>
      <c r="E31" s="12">
        <f t="shared" si="0"/>
        <v>173249.34</v>
      </c>
      <c r="F31" s="12">
        <v>123662.72</v>
      </c>
      <c r="G31" s="12">
        <v>124752.58</v>
      </c>
      <c r="H31" s="12">
        <f t="shared" si="1"/>
        <v>49586.619999999995</v>
      </c>
    </row>
    <row r="32" spans="1:8" x14ac:dyDescent="0.2">
      <c r="A32" s="28">
        <v>3900</v>
      </c>
      <c r="B32" s="10" t="s">
        <v>18</v>
      </c>
      <c r="C32" s="12">
        <v>243573.08</v>
      </c>
      <c r="D32" s="12">
        <v>0</v>
      </c>
      <c r="E32" s="12">
        <f t="shared" si="0"/>
        <v>243573.08</v>
      </c>
      <c r="F32" s="12">
        <v>193380</v>
      </c>
      <c r="G32" s="12">
        <v>193380</v>
      </c>
      <c r="H32" s="12">
        <f t="shared" si="1"/>
        <v>50193.079999999987</v>
      </c>
    </row>
    <row r="33" spans="1:8" x14ac:dyDescent="0.2">
      <c r="A33" s="29" t="s">
        <v>67</v>
      </c>
      <c r="B33" s="6"/>
      <c r="C33" s="35">
        <f>SUM(C34:C42)</f>
        <v>226000</v>
      </c>
      <c r="D33" s="35">
        <f>SUM(D34:D42)</f>
        <v>34990</v>
      </c>
      <c r="E33" s="35">
        <f t="shared" si="0"/>
        <v>260990</v>
      </c>
      <c r="F33" s="35">
        <f>SUM(F34:F42)</f>
        <v>226637.31</v>
      </c>
      <c r="G33" s="35">
        <f>SUM(G34:G42)</f>
        <v>226637.31</v>
      </c>
      <c r="H33" s="35">
        <f t="shared" si="1"/>
        <v>34352.69</v>
      </c>
    </row>
    <row r="34" spans="1:8" x14ac:dyDescent="0.2">
      <c r="A34" s="28">
        <v>4100</v>
      </c>
      <c r="B34" s="10" t="s">
        <v>95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96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97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98</v>
      </c>
      <c r="C37" s="12">
        <v>226000</v>
      </c>
      <c r="D37" s="12">
        <v>34990</v>
      </c>
      <c r="E37" s="12">
        <f t="shared" si="0"/>
        <v>260990</v>
      </c>
      <c r="F37" s="12">
        <v>226637.31</v>
      </c>
      <c r="G37" s="12">
        <v>226637.31</v>
      </c>
      <c r="H37" s="12">
        <f t="shared" si="1"/>
        <v>34352.69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99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100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101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68</v>
      </c>
      <c r="B43" s="6"/>
      <c r="C43" s="35">
        <f>SUM(C44:C52)</f>
        <v>37999.910000000003</v>
      </c>
      <c r="D43" s="35">
        <f>SUM(D44:D52)</f>
        <v>11574.39</v>
      </c>
      <c r="E43" s="35">
        <f t="shared" si="0"/>
        <v>49574.3</v>
      </c>
      <c r="F43" s="35">
        <f>SUM(F44:F52)</f>
        <v>40602.699999999997</v>
      </c>
      <c r="G43" s="35">
        <f>SUM(G44:G52)</f>
        <v>40602.699999999997</v>
      </c>
      <c r="H43" s="35">
        <f t="shared" si="1"/>
        <v>8971.6000000000058</v>
      </c>
    </row>
    <row r="44" spans="1:8" x14ac:dyDescent="0.2">
      <c r="A44" s="28">
        <v>5100</v>
      </c>
      <c r="B44" s="10" t="s">
        <v>102</v>
      </c>
      <c r="C44" s="12">
        <v>25499.91</v>
      </c>
      <c r="D44" s="12">
        <v>24074.39</v>
      </c>
      <c r="E44" s="12">
        <f t="shared" si="0"/>
        <v>49574.3</v>
      </c>
      <c r="F44" s="12">
        <v>40602.699999999997</v>
      </c>
      <c r="G44" s="12">
        <v>40602.699999999997</v>
      </c>
      <c r="H44" s="12">
        <f t="shared" si="1"/>
        <v>8971.6000000000058</v>
      </c>
    </row>
    <row r="45" spans="1:8" x14ac:dyDescent="0.2">
      <c r="A45" s="28">
        <v>5200</v>
      </c>
      <c r="B45" s="10" t="s">
        <v>103</v>
      </c>
      <c r="C45" s="12">
        <v>12500</v>
      </c>
      <c r="D45" s="12">
        <v>-12500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104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105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106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107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108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109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110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69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111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112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113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70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114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115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116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117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118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119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120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71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72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121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122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123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124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125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126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127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56</v>
      </c>
      <c r="C77" s="37">
        <f t="shared" ref="C77:H77" si="4">SUM(C5+C13+C23+C33+C43+C53+C57+C65+C69)</f>
        <v>11783594.859999999</v>
      </c>
      <c r="D77" s="37">
        <f t="shared" si="4"/>
        <v>2124920.36</v>
      </c>
      <c r="E77" s="37">
        <f t="shared" si="4"/>
        <v>13908515.219999999</v>
      </c>
      <c r="F77" s="37">
        <f t="shared" si="4"/>
        <v>12475219.630000001</v>
      </c>
      <c r="G77" s="37">
        <f t="shared" si="4"/>
        <v>12475219.630000001</v>
      </c>
      <c r="H77" s="37">
        <f t="shared" si="4"/>
        <v>1433295.5899999996</v>
      </c>
    </row>
    <row r="79" spans="1:8" x14ac:dyDescent="0.2">
      <c r="A79" s="1" t="s">
        <v>131</v>
      </c>
    </row>
    <row r="86" spans="2:7" x14ac:dyDescent="0.2">
      <c r="B86" s="42" t="s">
        <v>148</v>
      </c>
      <c r="E86" s="43" t="s">
        <v>149</v>
      </c>
      <c r="F86" s="43"/>
      <c r="G86" s="43"/>
    </row>
    <row r="87" spans="2:7" x14ac:dyDescent="0.2">
      <c r="B87" s="42" t="s">
        <v>144</v>
      </c>
      <c r="E87" s="43" t="s">
        <v>150</v>
      </c>
      <c r="F87" s="43"/>
      <c r="G87" s="43"/>
    </row>
    <row r="88" spans="2:7" x14ac:dyDescent="0.2">
      <c r="B88" s="42" t="s">
        <v>145</v>
      </c>
      <c r="E88" s="43" t="s">
        <v>147</v>
      </c>
      <c r="F88" s="43"/>
      <c r="G88" s="43"/>
    </row>
  </sheetData>
  <sheetProtection formatCells="0" formatColumns="0" formatRows="0" autoFilter="0"/>
  <mergeCells count="7">
    <mergeCell ref="E87:G87"/>
    <mergeCell ref="E88:G88"/>
    <mergeCell ref="A1:H1"/>
    <mergeCell ref="C2:G2"/>
    <mergeCell ref="H2:H3"/>
    <mergeCell ref="A2:B4"/>
    <mergeCell ref="E86:G8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zoomScaleNormal="100" workbookViewId="0">
      <selection activeCell="B19" sqref="B19:G23"/>
    </sheetView>
  </sheetViews>
  <sheetFormatPr baseColWidth="10" defaultColWidth="12" defaultRowHeight="10.199999999999999" x14ac:dyDescent="0.2"/>
  <cols>
    <col min="1" max="1" width="0.2851562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44" t="s">
        <v>136</v>
      </c>
      <c r="B1" s="45"/>
      <c r="C1" s="45"/>
      <c r="D1" s="45"/>
      <c r="E1" s="45"/>
      <c r="F1" s="45"/>
      <c r="G1" s="45"/>
      <c r="H1" s="46"/>
    </row>
    <row r="2" spans="1:8" x14ac:dyDescent="0.2">
      <c r="A2" s="49" t="s">
        <v>57</v>
      </c>
      <c r="B2" s="50"/>
      <c r="C2" s="44" t="s">
        <v>63</v>
      </c>
      <c r="D2" s="45"/>
      <c r="E2" s="45"/>
      <c r="F2" s="45"/>
      <c r="G2" s="46"/>
      <c r="H2" s="47" t="s">
        <v>62</v>
      </c>
    </row>
    <row r="3" spans="1:8" ht="24.9" customHeight="1" x14ac:dyDescent="0.2">
      <c r="A3" s="51"/>
      <c r="B3" s="52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8"/>
    </row>
    <row r="4" spans="1:8" x14ac:dyDescent="0.2">
      <c r="A4" s="53"/>
      <c r="B4" s="54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5"/>
      <c r="B5" s="13" t="s">
        <v>0</v>
      </c>
      <c r="C5" s="38">
        <v>11745594.949999999</v>
      </c>
      <c r="D5" s="38">
        <v>2113345.9700000002</v>
      </c>
      <c r="E5" s="38">
        <f>C5+D5</f>
        <v>13858940.92</v>
      </c>
      <c r="F5" s="38">
        <v>12434616.93</v>
      </c>
      <c r="G5" s="38">
        <v>12434616.93</v>
      </c>
      <c r="H5" s="38">
        <f>E5-F5</f>
        <v>1424323.9900000002</v>
      </c>
    </row>
    <row r="6" spans="1:8" x14ac:dyDescent="0.2">
      <c r="A6" s="5"/>
      <c r="B6" s="13" t="s">
        <v>1</v>
      </c>
      <c r="C6" s="38">
        <v>37999.910000000003</v>
      </c>
      <c r="D6" s="38">
        <v>11574.39</v>
      </c>
      <c r="E6" s="38">
        <f>C6+D6</f>
        <v>49574.3</v>
      </c>
      <c r="F6" s="38">
        <v>40602.699999999997</v>
      </c>
      <c r="G6" s="38">
        <v>40602.699999999997</v>
      </c>
      <c r="H6" s="38">
        <f>E6-F6</f>
        <v>8971.6000000000058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56</v>
      </c>
      <c r="C10" s="37">
        <f t="shared" ref="C10:H10" si="0">SUM(C5+C6+C7+C8+C9)</f>
        <v>11783594.859999999</v>
      </c>
      <c r="D10" s="37">
        <f t="shared" si="0"/>
        <v>2124920.3600000003</v>
      </c>
      <c r="E10" s="37">
        <f t="shared" si="0"/>
        <v>13908515.220000001</v>
      </c>
      <c r="F10" s="37">
        <f t="shared" si="0"/>
        <v>12475219.629999999</v>
      </c>
      <c r="G10" s="37">
        <f t="shared" si="0"/>
        <v>12475219.629999999</v>
      </c>
      <c r="H10" s="37">
        <f t="shared" si="0"/>
        <v>1433295.5900000003</v>
      </c>
    </row>
    <row r="12" spans="1:8" x14ac:dyDescent="0.2">
      <c r="A12" s="1" t="s">
        <v>131</v>
      </c>
    </row>
    <row r="20" spans="2:7" x14ac:dyDescent="0.2">
      <c r="B20" s="42" t="s">
        <v>148</v>
      </c>
      <c r="E20" s="43" t="s">
        <v>149</v>
      </c>
      <c r="F20" s="43"/>
      <c r="G20" s="43"/>
    </row>
    <row r="21" spans="2:7" x14ac:dyDescent="0.2">
      <c r="B21" s="42" t="s">
        <v>144</v>
      </c>
      <c r="E21" s="43" t="s">
        <v>150</v>
      </c>
      <c r="F21" s="43"/>
      <c r="G21" s="43"/>
    </row>
    <row r="22" spans="2:7" x14ac:dyDescent="0.2">
      <c r="B22" s="42" t="s">
        <v>145</v>
      </c>
      <c r="E22" s="43" t="s">
        <v>147</v>
      </c>
      <c r="F22" s="43"/>
      <c r="G22" s="43"/>
    </row>
  </sheetData>
  <sheetProtection formatCells="0" formatColumns="0" formatRows="0" autoFilter="0"/>
  <mergeCells count="7">
    <mergeCell ref="E21:G21"/>
    <mergeCell ref="E22:G22"/>
    <mergeCell ref="A1:H1"/>
    <mergeCell ref="C2:G2"/>
    <mergeCell ref="H2:H3"/>
    <mergeCell ref="A2:B4"/>
    <mergeCell ref="E20:G20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opLeftCell="A25" workbookViewId="0">
      <selection sqref="A1:H54"/>
    </sheetView>
  </sheetViews>
  <sheetFormatPr baseColWidth="10" defaultColWidth="12" defaultRowHeight="10.199999999999999" x14ac:dyDescent="0.2"/>
  <cols>
    <col min="1" max="1" width="1.28515625" style="1" customWidth="1"/>
    <col min="2" max="2" width="80.42578125" style="1" customWidth="1"/>
    <col min="3" max="8" width="18.28515625" style="1" customWidth="1"/>
    <col min="9" max="16384" width="12" style="1"/>
  </cols>
  <sheetData>
    <row r="1" spans="1:8" ht="45" customHeight="1" x14ac:dyDescent="0.2">
      <c r="A1" s="44" t="s">
        <v>138</v>
      </c>
      <c r="B1" s="45"/>
      <c r="C1" s="45"/>
      <c r="D1" s="45"/>
      <c r="E1" s="45"/>
      <c r="F1" s="45"/>
      <c r="G1" s="45"/>
      <c r="H1" s="46"/>
    </row>
    <row r="2" spans="1:8" x14ac:dyDescent="0.2">
      <c r="A2" s="49" t="s">
        <v>57</v>
      </c>
      <c r="B2" s="50"/>
      <c r="C2" s="44" t="s">
        <v>63</v>
      </c>
      <c r="D2" s="45"/>
      <c r="E2" s="45"/>
      <c r="F2" s="45"/>
      <c r="G2" s="46"/>
      <c r="H2" s="47" t="s">
        <v>62</v>
      </c>
    </row>
    <row r="3" spans="1:8" ht="24.9" customHeight="1" x14ac:dyDescent="0.2">
      <c r="A3" s="51"/>
      <c r="B3" s="52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8"/>
    </row>
    <row r="4" spans="1:8" x14ac:dyDescent="0.2">
      <c r="A4" s="53"/>
      <c r="B4" s="54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137</v>
      </c>
      <c r="C6" s="12">
        <v>11783594.859999999</v>
      </c>
      <c r="D6" s="12">
        <v>2124920.36</v>
      </c>
      <c r="E6" s="12">
        <f>C6+D6</f>
        <v>13908515.219999999</v>
      </c>
      <c r="F6" s="12">
        <v>12475219.630000001</v>
      </c>
      <c r="G6" s="12">
        <v>12475219.630000001</v>
      </c>
      <c r="H6" s="12">
        <f>E6-F6</f>
        <v>1433295.589999998</v>
      </c>
    </row>
    <row r="7" spans="1:8" x14ac:dyDescent="0.2">
      <c r="A7" s="4"/>
      <c r="B7" s="15" t="s">
        <v>51</v>
      </c>
      <c r="C7" s="12">
        <v>0</v>
      </c>
      <c r="D7" s="12">
        <v>0</v>
      </c>
      <c r="E7" s="12">
        <f t="shared" ref="E7:E12" si="0">C7+D7</f>
        <v>0</v>
      </c>
      <c r="F7" s="12">
        <v>0</v>
      </c>
      <c r="G7" s="12">
        <v>0</v>
      </c>
      <c r="H7" s="12">
        <f t="shared" ref="H7:H12" si="1">E7-F7</f>
        <v>0</v>
      </c>
    </row>
    <row r="8" spans="1:8" x14ac:dyDescent="0.2">
      <c r="A8" s="4"/>
      <c r="B8" s="15" t="s">
        <v>52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 x14ac:dyDescent="0.2">
      <c r="A9" s="4"/>
      <c r="B9" s="15" t="s">
        <v>53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/>
      <c r="B10" s="15" t="s">
        <v>133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54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56</v>
      </c>
      <c r="C14" s="40">
        <f t="shared" ref="C14:H14" si="2">SUM(C6:C13)</f>
        <v>11783594.859999999</v>
      </c>
      <c r="D14" s="40">
        <f t="shared" si="2"/>
        <v>2124920.36</v>
      </c>
      <c r="E14" s="40">
        <f t="shared" si="2"/>
        <v>13908515.219999999</v>
      </c>
      <c r="F14" s="40">
        <f t="shared" si="2"/>
        <v>12475219.630000001</v>
      </c>
      <c r="G14" s="40">
        <f t="shared" si="2"/>
        <v>12475219.630000001</v>
      </c>
      <c r="H14" s="40">
        <f t="shared" si="2"/>
        <v>1433295.589999998</v>
      </c>
    </row>
    <row r="17" spans="1:8" ht="45" customHeight="1" x14ac:dyDescent="0.2">
      <c r="A17" s="44" t="s">
        <v>139</v>
      </c>
      <c r="B17" s="45"/>
      <c r="C17" s="45"/>
      <c r="D17" s="45"/>
      <c r="E17" s="45"/>
      <c r="F17" s="45"/>
      <c r="G17" s="45"/>
      <c r="H17" s="46"/>
    </row>
    <row r="18" spans="1:8" x14ac:dyDescent="0.2">
      <c r="A18" s="49" t="s">
        <v>57</v>
      </c>
      <c r="B18" s="50"/>
      <c r="C18" s="44" t="s">
        <v>63</v>
      </c>
      <c r="D18" s="45"/>
      <c r="E18" s="45"/>
      <c r="F18" s="45"/>
      <c r="G18" s="46"/>
      <c r="H18" s="47" t="s">
        <v>62</v>
      </c>
    </row>
    <row r="19" spans="1:8" ht="20.399999999999999" x14ac:dyDescent="0.2">
      <c r="A19" s="51"/>
      <c r="B19" s="52"/>
      <c r="C19" s="8" t="s">
        <v>58</v>
      </c>
      <c r="D19" s="8" t="s">
        <v>128</v>
      </c>
      <c r="E19" s="8" t="s">
        <v>59</v>
      </c>
      <c r="F19" s="8" t="s">
        <v>60</v>
      </c>
      <c r="G19" s="8" t="s">
        <v>61</v>
      </c>
      <c r="H19" s="48"/>
    </row>
    <row r="20" spans="1:8" x14ac:dyDescent="0.2">
      <c r="A20" s="53"/>
      <c r="B20" s="54"/>
      <c r="C20" s="9">
        <v>1</v>
      </c>
      <c r="D20" s="9">
        <v>2</v>
      </c>
      <c r="E20" s="9" t="s">
        <v>129</v>
      </c>
      <c r="F20" s="9">
        <v>4</v>
      </c>
      <c r="G20" s="9">
        <v>5</v>
      </c>
      <c r="H20" s="9" t="s">
        <v>130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132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56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4" t="s">
        <v>140</v>
      </c>
      <c r="B28" s="45"/>
      <c r="C28" s="45"/>
      <c r="D28" s="45"/>
      <c r="E28" s="45"/>
      <c r="F28" s="45"/>
      <c r="G28" s="45"/>
      <c r="H28" s="46"/>
    </row>
    <row r="29" spans="1:8" x14ac:dyDescent="0.2">
      <c r="A29" s="49" t="s">
        <v>57</v>
      </c>
      <c r="B29" s="50"/>
      <c r="C29" s="44" t="s">
        <v>63</v>
      </c>
      <c r="D29" s="45"/>
      <c r="E29" s="45"/>
      <c r="F29" s="45"/>
      <c r="G29" s="46"/>
      <c r="H29" s="47" t="s">
        <v>62</v>
      </c>
    </row>
    <row r="30" spans="1:8" ht="20.399999999999999" x14ac:dyDescent="0.2">
      <c r="A30" s="51"/>
      <c r="B30" s="52"/>
      <c r="C30" s="8" t="s">
        <v>58</v>
      </c>
      <c r="D30" s="8" t="s">
        <v>128</v>
      </c>
      <c r="E30" s="8" t="s">
        <v>59</v>
      </c>
      <c r="F30" s="8" t="s">
        <v>60</v>
      </c>
      <c r="G30" s="8" t="s">
        <v>61</v>
      </c>
      <c r="H30" s="48"/>
    </row>
    <row r="31" spans="1:8" x14ac:dyDescent="0.2">
      <c r="A31" s="53"/>
      <c r="B31" s="54"/>
      <c r="C31" s="9">
        <v>1</v>
      </c>
      <c r="D31" s="9">
        <v>2</v>
      </c>
      <c r="E31" s="9" t="s">
        <v>129</v>
      </c>
      <c r="F31" s="9">
        <v>4</v>
      </c>
      <c r="G31" s="9">
        <v>5</v>
      </c>
      <c r="H31" s="9" t="s">
        <v>130</v>
      </c>
    </row>
    <row r="32" spans="1:8" x14ac:dyDescent="0.2">
      <c r="A32" s="4"/>
      <c r="B32" s="19" t="s">
        <v>12</v>
      </c>
      <c r="C32" s="12">
        <v>11783594.859999999</v>
      </c>
      <c r="D32" s="12">
        <v>2124920.36</v>
      </c>
      <c r="E32" s="12">
        <f t="shared" ref="E32:E38" si="6">C32+D32</f>
        <v>13908515.219999999</v>
      </c>
      <c r="F32" s="12">
        <v>12475219.630000001</v>
      </c>
      <c r="G32" s="12">
        <v>12475219.630000001</v>
      </c>
      <c r="H32" s="12">
        <f t="shared" ref="H32:H38" si="7">E32-F32</f>
        <v>1433295.589999998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56</v>
      </c>
      <c r="C39" s="40">
        <f t="shared" ref="C39:H39" si="8">SUM(C32:C38)</f>
        <v>11783594.859999999</v>
      </c>
      <c r="D39" s="40">
        <f t="shared" si="8"/>
        <v>2124920.36</v>
      </c>
      <c r="E39" s="40">
        <f t="shared" si="8"/>
        <v>13908515.219999999</v>
      </c>
      <c r="F39" s="40">
        <f t="shared" si="8"/>
        <v>12475219.630000001</v>
      </c>
      <c r="G39" s="40">
        <f t="shared" si="8"/>
        <v>12475219.630000001</v>
      </c>
      <c r="H39" s="40">
        <f t="shared" si="8"/>
        <v>1433295.589999998</v>
      </c>
    </row>
    <row r="41" spans="1:8" x14ac:dyDescent="0.2">
      <c r="A41" s="1" t="s">
        <v>131</v>
      </c>
    </row>
    <row r="51" spans="2:7" x14ac:dyDescent="0.2">
      <c r="B51" s="42" t="s">
        <v>148</v>
      </c>
      <c r="E51" s="43" t="s">
        <v>149</v>
      </c>
      <c r="F51" s="43"/>
      <c r="G51" s="43"/>
    </row>
    <row r="52" spans="2:7" x14ac:dyDescent="0.2">
      <c r="B52" s="42" t="s">
        <v>144</v>
      </c>
      <c r="E52" s="43" t="s">
        <v>150</v>
      </c>
      <c r="F52" s="43"/>
      <c r="G52" s="43"/>
    </row>
    <row r="53" spans="2:7" x14ac:dyDescent="0.2">
      <c r="B53" s="42" t="s">
        <v>145</v>
      </c>
      <c r="E53" s="43" t="s">
        <v>147</v>
      </c>
      <c r="F53" s="43"/>
      <c r="G53" s="43"/>
    </row>
  </sheetData>
  <sheetProtection formatCells="0" formatColumns="0" formatRows="0" insertRows="0" deleteRows="0" autoFilter="0"/>
  <mergeCells count="15">
    <mergeCell ref="E51:G51"/>
    <mergeCell ref="E52:G52"/>
    <mergeCell ref="E53:G53"/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workbookViewId="0">
      <selection sqref="A1:H47"/>
    </sheetView>
  </sheetViews>
  <sheetFormatPr baseColWidth="10" defaultColWidth="12" defaultRowHeight="10.199999999999999" x14ac:dyDescent="0.2"/>
  <cols>
    <col min="1" max="1" width="1.28515625" style="3" customWidth="1"/>
    <col min="2" max="2" width="79" style="3" customWidth="1"/>
    <col min="3" max="8" width="18.28515625" style="3" customWidth="1"/>
    <col min="9" max="16384" width="12" style="3"/>
  </cols>
  <sheetData>
    <row r="1" spans="1:8" ht="50.1" customHeight="1" x14ac:dyDescent="0.2">
      <c r="A1" s="44" t="s">
        <v>141</v>
      </c>
      <c r="B1" s="45"/>
      <c r="C1" s="45"/>
      <c r="D1" s="45"/>
      <c r="E1" s="45"/>
      <c r="F1" s="45"/>
      <c r="G1" s="45"/>
      <c r="H1" s="46"/>
    </row>
    <row r="2" spans="1:8" x14ac:dyDescent="0.2">
      <c r="A2" s="49" t="s">
        <v>57</v>
      </c>
      <c r="B2" s="50"/>
      <c r="C2" s="44" t="s">
        <v>63</v>
      </c>
      <c r="D2" s="45"/>
      <c r="E2" s="45"/>
      <c r="F2" s="45"/>
      <c r="G2" s="46"/>
      <c r="H2" s="47" t="s">
        <v>62</v>
      </c>
    </row>
    <row r="3" spans="1:8" ht="24.9" customHeight="1" x14ac:dyDescent="0.2">
      <c r="A3" s="51"/>
      <c r="B3" s="52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8"/>
    </row>
    <row r="4" spans="1:8" x14ac:dyDescent="0.2">
      <c r="A4" s="53"/>
      <c r="B4" s="54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4" t="s">
        <v>15</v>
      </c>
      <c r="B5" s="23"/>
      <c r="C5" s="35">
        <f t="shared" ref="C5:H5" si="0">SUM(C6:C13)</f>
        <v>4612806.4400000004</v>
      </c>
      <c r="D5" s="35">
        <f t="shared" si="0"/>
        <v>1665245.46</v>
      </c>
      <c r="E5" s="35">
        <f t="shared" si="0"/>
        <v>6278051.9000000004</v>
      </c>
      <c r="F5" s="35">
        <f t="shared" si="0"/>
        <v>5340815.62</v>
      </c>
      <c r="G5" s="35">
        <f t="shared" si="0"/>
        <v>5341614.62</v>
      </c>
      <c r="H5" s="35">
        <f t="shared" si="0"/>
        <v>937236.28000000026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134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4612806.4400000004</v>
      </c>
      <c r="D10" s="12">
        <v>1665245.46</v>
      </c>
      <c r="E10" s="12">
        <f t="shared" si="1"/>
        <v>6278051.9000000004</v>
      </c>
      <c r="F10" s="12">
        <v>5340815.62</v>
      </c>
      <c r="G10" s="12">
        <v>5341614.62</v>
      </c>
      <c r="H10" s="12">
        <f t="shared" si="2"/>
        <v>937236.28000000026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7170788.4199999999</v>
      </c>
      <c r="D14" s="35">
        <f t="shared" si="3"/>
        <v>459674.9</v>
      </c>
      <c r="E14" s="35">
        <f t="shared" si="3"/>
        <v>7630463.3200000003</v>
      </c>
      <c r="F14" s="35">
        <f t="shared" si="3"/>
        <v>7134404.0099999998</v>
      </c>
      <c r="G14" s="35">
        <f t="shared" si="3"/>
        <v>7133605.0099999998</v>
      </c>
      <c r="H14" s="35">
        <f t="shared" si="3"/>
        <v>496059.31000000081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628410.61</v>
      </c>
      <c r="D16" s="12">
        <v>-119900</v>
      </c>
      <c r="E16" s="12">
        <f t="shared" ref="E16:E21" si="5">C16+D16</f>
        <v>508510.61</v>
      </c>
      <c r="F16" s="12">
        <v>462161.95</v>
      </c>
      <c r="G16" s="12">
        <v>462161.95</v>
      </c>
      <c r="H16" s="12">
        <f t="shared" si="4"/>
        <v>46348.659999999974</v>
      </c>
    </row>
    <row r="17" spans="1:8" x14ac:dyDescent="0.2">
      <c r="A17" s="22"/>
      <c r="B17" s="25" t="s">
        <v>20</v>
      </c>
      <c r="C17" s="12">
        <v>1304251.1200000001</v>
      </c>
      <c r="D17" s="12">
        <v>-10000</v>
      </c>
      <c r="E17" s="12">
        <f t="shared" si="5"/>
        <v>1294251.1200000001</v>
      </c>
      <c r="F17" s="12">
        <v>1169010.5</v>
      </c>
      <c r="G17" s="12">
        <v>1169010.5</v>
      </c>
      <c r="H17" s="12">
        <f t="shared" si="4"/>
        <v>125240.62000000011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4877373.04</v>
      </c>
      <c r="D20" s="12">
        <v>567194.9</v>
      </c>
      <c r="E20" s="12">
        <f t="shared" si="5"/>
        <v>5444567.9400000004</v>
      </c>
      <c r="F20" s="12">
        <v>5147869.93</v>
      </c>
      <c r="G20" s="12">
        <v>5147070.93</v>
      </c>
      <c r="H20" s="12">
        <f t="shared" si="4"/>
        <v>296698.01000000071</v>
      </c>
    </row>
    <row r="21" spans="1:8" x14ac:dyDescent="0.2">
      <c r="A21" s="22"/>
      <c r="B21" s="25" t="s">
        <v>4</v>
      </c>
      <c r="C21" s="12">
        <v>360753.65</v>
      </c>
      <c r="D21" s="12">
        <v>22380</v>
      </c>
      <c r="E21" s="12">
        <f t="shared" si="5"/>
        <v>383133.65</v>
      </c>
      <c r="F21" s="12">
        <v>355361.63</v>
      </c>
      <c r="G21" s="12">
        <v>355361.63</v>
      </c>
      <c r="H21" s="12">
        <f t="shared" si="4"/>
        <v>27772.020000000019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56</v>
      </c>
      <c r="C37" s="40">
        <f t="shared" ref="C37:H37" si="12">SUM(C32+C22+C14+C5)</f>
        <v>11783594.859999999</v>
      </c>
      <c r="D37" s="40">
        <f t="shared" si="12"/>
        <v>2124920.36</v>
      </c>
      <c r="E37" s="40">
        <f t="shared" si="12"/>
        <v>13908515.220000001</v>
      </c>
      <c r="F37" s="40">
        <f t="shared" si="12"/>
        <v>12475219.629999999</v>
      </c>
      <c r="G37" s="40">
        <f t="shared" si="12"/>
        <v>12475219.629999999</v>
      </c>
      <c r="H37" s="40">
        <f t="shared" si="12"/>
        <v>1433295.590000001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131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  <row r="44" spans="1:8" x14ac:dyDescent="0.2">
      <c r="B44" s="41" t="s">
        <v>142</v>
      </c>
      <c r="E44" s="55" t="s">
        <v>143</v>
      </c>
      <c r="F44" s="55"/>
      <c r="G44" s="55"/>
    </row>
    <row r="45" spans="1:8" x14ac:dyDescent="0.2">
      <c r="B45" s="41" t="s">
        <v>144</v>
      </c>
      <c r="E45" s="55" t="s">
        <v>146</v>
      </c>
      <c r="F45" s="55"/>
      <c r="G45" s="55"/>
    </row>
    <row r="46" spans="1:8" x14ac:dyDescent="0.2">
      <c r="B46" s="41" t="s">
        <v>145</v>
      </c>
      <c r="E46" s="55" t="s">
        <v>147</v>
      </c>
      <c r="F46" s="55"/>
      <c r="G46" s="55"/>
    </row>
  </sheetData>
  <sheetProtection formatCells="0" formatColumns="0" formatRows="0" autoFilter="0"/>
  <mergeCells count="7">
    <mergeCell ref="E45:G45"/>
    <mergeCell ref="E46:G46"/>
    <mergeCell ref="A1:H1"/>
    <mergeCell ref="A2:B4"/>
    <mergeCell ref="C2:G2"/>
    <mergeCell ref="H2:H3"/>
    <mergeCell ref="E44:G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COG</vt:lpstr>
      <vt:lpstr>CTG</vt:lpstr>
      <vt:lpstr>CA</vt:lpstr>
      <vt:lpstr>CFG</vt:lpstr>
      <vt:lpstr>CA!Área_de_impresión</vt:lpstr>
      <vt:lpstr>CFG!Área_de_impresión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2023-01-24T15:56:46Z</cp:lastPrinted>
  <dcterms:created xsi:type="dcterms:W3CDTF">2014-02-10T03:37:14Z</dcterms:created>
  <dcterms:modified xsi:type="dcterms:W3CDTF">2023-01-24T15:58:48Z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